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lexošňůr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<sst xmlns="http://schemas.openxmlformats.org/spreadsheetml/2006/main" count="150" uniqueCount="147">
  <si>
    <t>FLEXOŠŇŮRY</t>
  </si>
  <si>
    <t>Zvolte velikost slevy:</t>
  </si>
  <si>
    <t>%</t>
  </si>
  <si>
    <t>Obj. kód</t>
  </si>
  <si>
    <t>EAN</t>
  </si>
  <si>
    <t>typ</t>
  </si>
  <si>
    <t>flexošňůry</t>
  </si>
  <si>
    <t>Hmotnost CU KG/1000ks</t>
  </si>
  <si>
    <t>Bázová cena</t>
  </si>
  <si>
    <t>Rabat</t>
  </si>
  <si>
    <t>AK 95 2101-11-1/3</t>
  </si>
  <si>
    <t>H05BQ-F 2X1 vidlice (1)  délka 3m</t>
  </si>
  <si>
    <t>AK 95 2101-11-1/5</t>
  </si>
  <si>
    <t>H05BQ-F 2X1 vidlice (1)  délka 5m</t>
  </si>
  <si>
    <t>AK 95 2151-11-1/3</t>
  </si>
  <si>
    <t>H05BQ-F 2X1,5 vidlice (1)  délka 3m</t>
  </si>
  <si>
    <t>AK 95 2151-11-1/5</t>
  </si>
  <si>
    <t>H05BQ-F 2X1,5 vidlice (1)  délka 5m</t>
  </si>
  <si>
    <t>AK 95 3109-11-1/3</t>
  </si>
  <si>
    <t>H05BQ-F 3X1 vidlice (9)  délka 3m</t>
  </si>
  <si>
    <t>AK 95 3109-11-1/5</t>
  </si>
  <si>
    <t>H05BQ-F 3X1 vidlice (9)  délka 5m</t>
  </si>
  <si>
    <t>-</t>
  </si>
  <si>
    <t>AK 95 3159-11-1/3</t>
  </si>
  <si>
    <t>H05BQ-F 3X1,5 vidlice (9)  délka 3m</t>
  </si>
  <si>
    <t>AK 95 3159-11-1/5</t>
  </si>
  <si>
    <t>H05BQ-F 3X1,5 vidlice (9)  délka 5m</t>
  </si>
  <si>
    <t>AK 52 2101-1-1/2</t>
  </si>
  <si>
    <t>H05RR-F 2X1 vidlice (1)  délka 2m</t>
  </si>
  <si>
    <t>AK 52 2101-1-1/3</t>
  </si>
  <si>
    <t>H05RR-F 2X1 vidlice (1)  délka 3m</t>
  </si>
  <si>
    <t>AK 52 2101-1-1/5</t>
  </si>
  <si>
    <t>H05RR-F 2X1 vidlice (1)  délka 5m</t>
  </si>
  <si>
    <t>AK 52 2101-1-1/10</t>
  </si>
  <si>
    <t>H05RR-F 2X1 vidlice (1)  délka 10m</t>
  </si>
  <si>
    <t>AK 91 2151-1-1/2</t>
  </si>
  <si>
    <t>H05RR-F 2X1,5 vidlice (1)  délka 2m</t>
  </si>
  <si>
    <t>AK 91 2151-1-1/3</t>
  </si>
  <si>
    <t>H05RR-F 2X1,5 vidlice (1)  délka 3m</t>
  </si>
  <si>
    <t>AK 91 2151-1-1/5</t>
  </si>
  <si>
    <t>H05RR-F 2X1,5 vidlice (1)  délka 5m</t>
  </si>
  <si>
    <t>AK 91 2151-1-1/10</t>
  </si>
  <si>
    <t>H05RR-F 2X1,5 vidlice (1)  délka 10m</t>
  </si>
  <si>
    <t>AK 91 3109-1-1/2</t>
  </si>
  <si>
    <t>H05RR-F 3X1 vidlice (9)  délka 2m</t>
  </si>
  <si>
    <t>AK 91 3109-1-1/3</t>
  </si>
  <si>
    <t>H05RR-F 3X1 vidlice (9)  délka 3m</t>
  </si>
  <si>
    <t>AK 91 3109-1-1/5</t>
  </si>
  <si>
    <t>H05RR-F 3X1 vidlice (9)  délka 5m</t>
  </si>
  <si>
    <t>AK 91 3109-1-1/10</t>
  </si>
  <si>
    <t>H05RR-F 3X1 vidlice (9)  délka 10m</t>
  </si>
  <si>
    <t>AK 91 3159-1-1/2</t>
  </si>
  <si>
    <t>H05RR-F 3X1,5 vidlice (9)  délka 2m</t>
  </si>
  <si>
    <t>AK 91 3159-1-1/3</t>
  </si>
  <si>
    <t>H05RR-F 3X1,5 vidlice (9)  délka 3m</t>
  </si>
  <si>
    <t>AK 91 3159-1-1/5</t>
  </si>
  <si>
    <t>H05RR-F 3X1,5 vidlice (9)  délka 5m</t>
  </si>
  <si>
    <t>AK 91 3159-1-1/10</t>
  </si>
  <si>
    <t>H05RR-F 3X1,5 vidlice (9)  délka 10m</t>
  </si>
  <si>
    <t>AK 91 3259-1-1/3</t>
  </si>
  <si>
    <t>H05RR-F 3X2,5 vidlice (9)  délka 3m</t>
  </si>
  <si>
    <t>AK 91 3259-1-1/10</t>
  </si>
  <si>
    <t>H05RR-F 3X2,5 vidlice (9)  délka 10m</t>
  </si>
  <si>
    <t>AK 94 2101-1-1/3</t>
  </si>
  <si>
    <t>H07RN-F 2X1 vidlice (1)  délka 3m</t>
  </si>
  <si>
    <t>AK 94 2101-1-1/5</t>
  </si>
  <si>
    <t>H07RN-F 2X1 vidlice (1)  délka 5m</t>
  </si>
  <si>
    <t>AK 94 2101-1-1/10</t>
  </si>
  <si>
    <t>H07RN-F 2X1 vidlice (1)  délka 10m</t>
  </si>
  <si>
    <t>AK 94 2151-1-1/3</t>
  </si>
  <si>
    <t>H07RN-F 2X1,5 vidlice (1)  délka 3m</t>
  </si>
  <si>
    <t>AK 94 2151-1-1/4</t>
  </si>
  <si>
    <t>H07RN-F 2X1,5 vidlice (1)  délka 4m</t>
  </si>
  <si>
    <t>AK 94 2151-1-1/5</t>
  </si>
  <si>
    <t>H07RN-F 2X1,5 vidlice (1)  délka 5m</t>
  </si>
  <si>
    <t>AK 94 2151-1-1/10</t>
  </si>
  <si>
    <t>H07RN-F 2X1,5 vidlice (1)  délka 10m</t>
  </si>
  <si>
    <t>AK 94 3159-1-1/3</t>
  </si>
  <si>
    <t>H07RN-F 3X1,5 vidlice (9)  délka 3m</t>
  </si>
  <si>
    <t>AK 94 3159-1-1/5</t>
  </si>
  <si>
    <t>H07RN-F 3X1,5 vidlice (9)  délka 5m</t>
  </si>
  <si>
    <t>AK 94 3159-1-1/10</t>
  </si>
  <si>
    <t>H07RN-F 3X1,5 vidlice (9)  délka 10m</t>
  </si>
  <si>
    <t>AK 94 3155-1-1/3</t>
  </si>
  <si>
    <t>H07RN-F 3X1,5 vidlice (5)  délka 3m</t>
  </si>
  <si>
    <t>AK 94 3155-1-1/5</t>
  </si>
  <si>
    <t>H07RN-F 3X1,5 vidlice (5)  délka 5m</t>
  </si>
  <si>
    <t>AK 87 2078-1-1/3</t>
  </si>
  <si>
    <t>H03VVH2-F 2x0,75 vidlice (8) délka 3m</t>
  </si>
  <si>
    <t>AK 85 2078-1-1/3</t>
  </si>
  <si>
    <t>H03VV-F 2x0,75 vidlice (8) délka 3m</t>
  </si>
  <si>
    <t>AK 86 2071-1-1/3</t>
  </si>
  <si>
    <t>H05VV-F 2x0,75 vidlice (1) délka 3m</t>
  </si>
  <si>
    <t>AK 86 2071-1-1/5</t>
  </si>
  <si>
    <t>H05VV-F 2x0,75 vidlice (1) délka 5m</t>
  </si>
  <si>
    <t>AK 86 2101-1-1/3</t>
  </si>
  <si>
    <t>H05VV-F 2x1 vidlice (1) délka 3m</t>
  </si>
  <si>
    <t>AK 86 2101-1-1/5</t>
  </si>
  <si>
    <t>H05VV-F 2x1 vidlice (1) délka 5m</t>
  </si>
  <si>
    <t>AK 86 3077-1-1/2</t>
  </si>
  <si>
    <t>H05VV-F 3x0,75 vidlice (7) délka 2m</t>
  </si>
  <si>
    <t>AK 86 3077-1-1/3</t>
  </si>
  <si>
    <t>H05VV-F 3x0,75 vidlice (7) délka 3m</t>
  </si>
  <si>
    <t>AK 86 3077-1-1/5</t>
  </si>
  <si>
    <t>H05VV-F 3x0,75 vidlice (7) délka 5m</t>
  </si>
  <si>
    <t>AK 86 3107-1-1/2</t>
  </si>
  <si>
    <t>H05VV-F 3x1 vidlice (7) délka 2m C</t>
  </si>
  <si>
    <t>AK 86 3107-1-1/3</t>
  </si>
  <si>
    <t>H05VV-F 3x1 vidlice (7) délka 3m C</t>
  </si>
  <si>
    <t>AK 86 3107-1-1/5</t>
  </si>
  <si>
    <t>H05VV-F 3x1 vidlice (7) délka 5m C</t>
  </si>
  <si>
    <t>AK 86 3107-1-101/5</t>
  </si>
  <si>
    <t>H05VV-F 3x1 vidlice (7) délka 5m C spirálové flexo</t>
  </si>
  <si>
    <t>AK 86 3107-3-1/3</t>
  </si>
  <si>
    <t>H05VV-F 3x1 vidlice (7) délka 3m B</t>
  </si>
  <si>
    <t>AK 86 3107-3-1/5</t>
  </si>
  <si>
    <t>H05VV-F 3x1 vidlice (7) délka 5m B</t>
  </si>
  <si>
    <t>AK 86 3157-1-1/2</t>
  </si>
  <si>
    <t>H05VV-F 3x1,5 vidlice (7) délka 2m</t>
  </si>
  <si>
    <t>AK 86 3157-1-1/3</t>
  </si>
  <si>
    <t>H05VV-F 3x1,5 vidlice (7) délka 3m C</t>
  </si>
  <si>
    <t>AK 86 3157-1-1/5</t>
  </si>
  <si>
    <t>H05VV-F 3x1,5 vidlice (7) délka 5m C</t>
  </si>
  <si>
    <t>AK 86 3157-3-1/3</t>
  </si>
  <si>
    <t>H05VV-F 3x1,5 vidlice (7) délka 3m B</t>
  </si>
  <si>
    <t>AK 86 3109-1-1/3</t>
  </si>
  <si>
    <t>H05VV-F 3x1 vidlice (9) délka 3m C</t>
  </si>
  <si>
    <t>AK 86 3109-1-1/5</t>
  </si>
  <si>
    <t>H05VV-F 3x1 vidlice (9) délka 5m C</t>
  </si>
  <si>
    <t>AK 86 3109-3-1/3</t>
  </si>
  <si>
    <t>H05VV-F 3x1 vidlice (9) délka 3m B</t>
  </si>
  <si>
    <t>AK 86 3159-1-1/3</t>
  </si>
  <si>
    <t>H05VV-F 3x1,5 vidlice (9) délka 3m C</t>
  </si>
  <si>
    <t>AK 86 3159-1-1/5</t>
  </si>
  <si>
    <t>H05VV-F 3x1,5 vidlice (9) délka 5m</t>
  </si>
  <si>
    <t>AK 86 3159-1-1/10</t>
  </si>
  <si>
    <t>H05VV-F 3x1,5 vidlice (9) délka 10m</t>
  </si>
  <si>
    <t>AK 86 3159-3-1/3</t>
  </si>
  <si>
    <t>H05VV-F 3x1,5 vidlice (9) délka 3m B</t>
  </si>
  <si>
    <t>AK 86 3159-3-1/5</t>
  </si>
  <si>
    <t>H05VV-F 3x1,5 vidlice (9) délka 5m B</t>
  </si>
  <si>
    <t>doplatek Cu</t>
  </si>
  <si>
    <t>Aktuální hodnotu doplatku mědi naleznete zde:</t>
  </si>
  <si>
    <t>http://www.prakab.cz/cz/sluby/doplatky-kov/metallkurse.html</t>
  </si>
  <si>
    <t>Po rabatu Kč</t>
  </si>
  <si>
    <t>Ceník produktů LA CANI</t>
  </si>
  <si>
    <t>www.lacanielectric.cz I info@lacanielectric.cz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</si>
</sst>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E"/>
      <family val="0"/>
    </font>
    <font>
      <b/>
      <sz val="9"/>
      <name val="Arial CE"/>
      <family val="0"/>
    </font>
    <font>
      <b/>
      <sz val="16"/>
      <color indexed="13"/>
      <name val="Arial CE"/>
      <family val="0"/>
    </font>
    <font>
      <u val="single"/>
      <sz val="10"/>
      <color indexed="12"/>
      <name val="Arial CE"/>
      <family val="0"/>
    </font>
    <font>
      <b/>
      <sz val="16"/>
      <color indexed="23"/>
      <name val="Arial CE"/>
      <family val="0"/>
    </font>
    <font>
      <b/>
      <sz val="9"/>
      <color indexed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 CE"/>
      <family val="0"/>
    </font>
    <font>
      <b/>
      <sz val="10"/>
      <color indexed="10"/>
      <name val="Arial CE"/>
      <family val="0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12"/>
      <color indexed="51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44"/>
      <name val="Arial CE"/>
      <family val="0"/>
    </font>
    <font>
      <b/>
      <sz val="12"/>
      <color indexed="44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 CE"/>
      <family val="0"/>
    </font>
    <font>
      <b/>
      <sz val="10"/>
      <color rgb="FFFF0000"/>
      <name val="Arial CE"/>
      <family val="0"/>
    </font>
    <font>
      <sz val="8"/>
      <color rgb="FFFF0000"/>
      <name val="Arial"/>
      <family val="2"/>
    </font>
    <font>
      <b/>
      <sz val="12"/>
      <color rgb="FFFFC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4" tint="0.39998000860214233"/>
      <name val="Arial CE"/>
      <family val="0"/>
    </font>
    <font>
      <b/>
      <sz val="12"/>
      <color theme="4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57" fillId="0" borderId="10" xfId="0" applyFont="1" applyBorder="1" applyAlignment="1">
      <alignment horizontal="center"/>
    </xf>
    <xf numFmtId="0" fontId="58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0" xfId="38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10" fillId="0" borderId="0" xfId="33" applyFont="1" applyBorder="1">
      <alignment/>
      <protection/>
    </xf>
    <xf numFmtId="0" fontId="10" fillId="0" borderId="13" xfId="33" applyFont="1" applyBorder="1">
      <alignment/>
      <protection/>
    </xf>
    <xf numFmtId="4" fontId="12" fillId="0" borderId="0" xfId="34" applyNumberFormat="1" applyFont="1" applyBorder="1" applyAlignment="1">
      <alignment horizontal="center" vertical="center" wrapText="1"/>
      <protection/>
    </xf>
    <xf numFmtId="0" fontId="9" fillId="0" borderId="14" xfId="51" applyFont="1" applyFill="1" applyBorder="1">
      <alignment/>
      <protection/>
    </xf>
    <xf numFmtId="2" fontId="9" fillId="0" borderId="14" xfId="51" applyNumberFormat="1" applyFont="1" applyFill="1" applyBorder="1">
      <alignment/>
      <protection/>
    </xf>
    <xf numFmtId="4" fontId="9" fillId="0" borderId="14" xfId="49" applyNumberFormat="1" applyFont="1" applyFill="1" applyBorder="1" applyAlignment="1">
      <alignment horizontal="center"/>
      <protection/>
    </xf>
    <xf numFmtId="4" fontId="59" fillId="0" borderId="0" xfId="34" applyNumberFormat="1" applyFont="1" applyBorder="1" applyAlignment="1">
      <alignment horizontal="right" vertical="center" wrapText="1"/>
      <protection/>
    </xf>
    <xf numFmtId="0" fontId="9" fillId="0" borderId="15" xfId="51" applyFont="1" applyFill="1" applyBorder="1">
      <alignment/>
      <protection/>
    </xf>
    <xf numFmtId="2" fontId="9" fillId="0" borderId="15" xfId="51" applyNumberFormat="1" applyFont="1" applyFill="1" applyBorder="1">
      <alignment/>
      <protection/>
    </xf>
    <xf numFmtId="4" fontId="9" fillId="0" borderId="15" xfId="49" applyNumberFormat="1" applyFont="1" applyFill="1" applyBorder="1" applyAlignment="1">
      <alignment horizontal="center"/>
      <protection/>
    </xf>
    <xf numFmtId="4" fontId="13" fillId="0" borderId="0" xfId="34" applyNumberFormat="1" applyFont="1" applyBorder="1" applyAlignment="1">
      <alignment horizontal="right" vertical="center" wrapText="1"/>
      <protection/>
    </xf>
    <xf numFmtId="0" fontId="9" fillId="0" borderId="16" xfId="51" applyFont="1" applyFill="1" applyBorder="1">
      <alignment/>
      <protection/>
    </xf>
    <xf numFmtId="2" fontId="9" fillId="0" borderId="16" xfId="51" applyNumberFormat="1" applyFont="1" applyFill="1" applyBorder="1">
      <alignment/>
      <protection/>
    </xf>
    <xf numFmtId="4" fontId="9" fillId="0" borderId="16" xfId="49" applyNumberFormat="1" applyFont="1" applyFill="1" applyBorder="1" applyAlignment="1">
      <alignment horizontal="center"/>
      <protection/>
    </xf>
    <xf numFmtId="0" fontId="6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1" fillId="0" borderId="0" xfId="0" applyFont="1" applyBorder="1" applyAlignment="1">
      <alignment/>
    </xf>
    <xf numFmtId="0" fontId="5" fillId="0" borderId="0" xfId="38" applyBorder="1" applyAlignment="1" applyProtection="1">
      <alignment/>
      <protection/>
    </xf>
    <xf numFmtId="0" fontId="0" fillId="0" borderId="0" xfId="0" applyAlignment="1">
      <alignment horizontal="center"/>
    </xf>
    <xf numFmtId="44" fontId="9" fillId="0" borderId="14" xfId="41" applyFont="1" applyFill="1" applyBorder="1" applyAlignment="1">
      <alignment horizontal="center"/>
    </xf>
    <xf numFmtId="44" fontId="9" fillId="0" borderId="15" xfId="41" applyFont="1" applyFill="1" applyBorder="1" applyAlignment="1">
      <alignment horizontal="center"/>
    </xf>
    <xf numFmtId="44" fontId="9" fillId="0" borderId="16" xfId="41" applyFont="1" applyFill="1" applyBorder="1" applyAlignment="1">
      <alignment horizontal="center"/>
    </xf>
    <xf numFmtId="44" fontId="9" fillId="5" borderId="17" xfId="41" applyFont="1" applyFill="1" applyBorder="1" applyAlignment="1">
      <alignment horizontal="center"/>
    </xf>
    <xf numFmtId="44" fontId="9" fillId="5" borderId="18" xfId="41" applyFont="1" applyFill="1" applyBorder="1" applyAlignment="1">
      <alignment horizontal="center"/>
    </xf>
    <xf numFmtId="44" fontId="9" fillId="5" borderId="19" xfId="4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 vertical="center" indent="2"/>
      <protection/>
    </xf>
    <xf numFmtId="0" fontId="2" fillId="0" borderId="11" xfId="0" applyFont="1" applyFill="1" applyBorder="1" applyAlignment="1" applyProtection="1">
      <alignment horizontal="left" vertical="center" indent="2"/>
      <protection/>
    </xf>
    <xf numFmtId="0" fontId="6" fillId="0" borderId="20" xfId="38" applyFont="1" applyFill="1" applyBorder="1" applyAlignment="1" applyProtection="1">
      <alignment vertical="center"/>
      <protection/>
    </xf>
    <xf numFmtId="0" fontId="10" fillId="0" borderId="20" xfId="33" applyFont="1" applyBorder="1">
      <alignment/>
      <protection/>
    </xf>
    <xf numFmtId="0" fontId="62" fillId="0" borderId="21" xfId="0" applyNumberFormat="1" applyFont="1" applyBorder="1" applyAlignment="1">
      <alignment horizontal="left"/>
    </xf>
    <xf numFmtId="1" fontId="62" fillId="0" borderId="14" xfId="0" applyNumberFormat="1" applyFont="1" applyBorder="1" applyAlignment="1">
      <alignment horizontal="left"/>
    </xf>
    <xf numFmtId="0" fontId="9" fillId="0" borderId="14" xfId="0" applyFont="1" applyBorder="1" applyAlignment="1">
      <alignment/>
    </xf>
    <xf numFmtId="0" fontId="62" fillId="0" borderId="22" xfId="0" applyNumberFormat="1" applyFont="1" applyBorder="1" applyAlignment="1">
      <alignment horizontal="left"/>
    </xf>
    <xf numFmtId="1" fontId="62" fillId="0" borderId="15" xfId="0" applyNumberFormat="1" applyFont="1" applyBorder="1" applyAlignment="1">
      <alignment horizontal="left"/>
    </xf>
    <xf numFmtId="0" fontId="9" fillId="0" borderId="15" xfId="0" applyFont="1" applyBorder="1" applyAlignment="1">
      <alignment/>
    </xf>
    <xf numFmtId="0" fontId="62" fillId="0" borderId="22" xfId="0" applyFont="1" applyBorder="1" applyAlignment="1">
      <alignment horizontal="left"/>
    </xf>
    <xf numFmtId="0" fontId="62" fillId="0" borderId="23" xfId="0" applyNumberFormat="1" applyFont="1" applyBorder="1" applyAlignment="1">
      <alignment horizontal="left"/>
    </xf>
    <xf numFmtId="1" fontId="62" fillId="0" borderId="16" xfId="0" applyNumberFormat="1" applyFont="1" applyBorder="1" applyAlignment="1">
      <alignment horizontal="left"/>
    </xf>
    <xf numFmtId="0" fontId="9" fillId="0" borderId="16" xfId="0" applyFont="1" applyBorder="1" applyAlignment="1">
      <alignment/>
    </xf>
    <xf numFmtId="0" fontId="0" fillId="0" borderId="0" xfId="0" applyAlignment="1">
      <alignment horizontal="left"/>
    </xf>
    <xf numFmtId="0" fontId="3" fillId="0" borderId="24" xfId="0" applyFont="1" applyFill="1" applyBorder="1" applyAlignment="1" applyProtection="1">
      <alignment horizontal="right" vertical="center" indent="2"/>
      <protection/>
    </xf>
    <xf numFmtId="0" fontId="3" fillId="0" borderId="25" xfId="0" applyFont="1" applyFill="1" applyBorder="1" applyAlignment="1" applyProtection="1">
      <alignment horizontal="right" vertical="center" indent="2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1" fontId="7" fillId="0" borderId="25" xfId="0" applyNumberFormat="1" applyFont="1" applyFill="1" applyBorder="1" applyAlignment="1" applyProtection="1">
      <alignment horizontal="center" vertical="center"/>
      <protection/>
    </xf>
    <xf numFmtId="0" fontId="63" fillId="33" borderId="0" xfId="38" applyFont="1" applyFill="1" applyBorder="1" applyAlignment="1" applyProtection="1">
      <alignment horizontal="left" vertical="center" indent="2"/>
      <protection/>
    </xf>
    <xf numFmtId="0" fontId="61" fillId="14" borderId="28" xfId="0" applyFont="1" applyFill="1" applyBorder="1" applyAlignment="1">
      <alignment horizontal="center" vertical="center"/>
    </xf>
    <xf numFmtId="0" fontId="61" fillId="14" borderId="29" xfId="0" applyFont="1" applyFill="1" applyBorder="1" applyAlignment="1">
      <alignment horizontal="center" vertical="center"/>
    </xf>
    <xf numFmtId="4" fontId="11" fillId="14" borderId="29" xfId="34" applyNumberFormat="1" applyFont="1" applyFill="1" applyBorder="1" applyAlignment="1">
      <alignment horizontal="center" vertical="center" wrapText="1"/>
      <protection/>
    </xf>
    <xf numFmtId="2" fontId="11" fillId="14" borderId="30" xfId="34" applyNumberFormat="1" applyFont="1" applyFill="1" applyBorder="1" applyAlignment="1">
      <alignment horizontal="center" vertical="center" wrapText="1"/>
      <protection/>
    </xf>
    <xf numFmtId="0" fontId="64" fillId="33" borderId="31" xfId="0" applyFont="1" applyFill="1" applyBorder="1" applyAlignment="1">
      <alignment horizontal="center"/>
    </xf>
    <xf numFmtId="44" fontId="20" fillId="14" borderId="31" xfId="41" applyFont="1" applyFill="1" applyBorder="1" applyAlignment="1">
      <alignment horizont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9" xfId="33"/>
    <cellStyle name="9 2" xfId="34"/>
    <cellStyle name="Celkem" xfId="35"/>
    <cellStyle name="Comma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0" xfId="49"/>
    <cellStyle name="normální 2" xfId="50"/>
    <cellStyle name="normální 2 7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6</xdr:row>
      <xdr:rowOff>28575</xdr:rowOff>
    </xdr:from>
    <xdr:to>
      <xdr:col>10</xdr:col>
      <xdr:colOff>838200</xdr:colOff>
      <xdr:row>15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82375" y="1628775"/>
          <a:ext cx="11430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16</xdr:row>
      <xdr:rowOff>171450</xdr:rowOff>
    </xdr:from>
    <xdr:to>
      <xdr:col>10</xdr:col>
      <xdr:colOff>885825</xdr:colOff>
      <xdr:row>27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3667125"/>
          <a:ext cx="11430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28</xdr:row>
      <xdr:rowOff>133350</xdr:rowOff>
    </xdr:from>
    <xdr:to>
      <xdr:col>10</xdr:col>
      <xdr:colOff>904875</xdr:colOff>
      <xdr:row>37</xdr:row>
      <xdr:rowOff>142875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49050" y="5915025"/>
          <a:ext cx="11430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</xdr:row>
      <xdr:rowOff>57150</xdr:rowOff>
    </xdr:from>
    <xdr:to>
      <xdr:col>2</xdr:col>
      <xdr:colOff>1285875</xdr:colOff>
      <xdr:row>4</xdr:row>
      <xdr:rowOff>142875</xdr:rowOff>
    </xdr:to>
    <xdr:pic>
      <xdr:nvPicPr>
        <xdr:cNvPr id="4" name="Obrázek 5" descr="La Cani 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3850"/>
          <a:ext cx="2381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ta\Desktop\PR&#193;CE%20-%202016\DAMIJA\Cen&#237;ky\DAMIJA%20Cen&#237;k%20-%20kabely%20a%20flexa%202016-7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H01N2-D, H05RR-F, H07RN-F"/>
      <sheetName val="SCY,CYH,YLYS"/>
      <sheetName val="Flexa"/>
      <sheetName val="Koax"/>
    </sheetNames>
    <sheetDataSet>
      <sheetData sheetId="0">
        <row r="13">
          <cell r="E13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kab.cz/cz/sluby/doplatky-kov/metallkurse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7"/>
  <sheetViews>
    <sheetView tabSelected="1" zoomScale="85" zoomScaleNormal="85" zoomScalePageLayoutView="0" workbookViewId="0" topLeftCell="A1">
      <selection activeCell="M10" sqref="M10"/>
    </sheetView>
  </sheetViews>
  <sheetFormatPr defaultColWidth="9.140625" defaultRowHeight="15"/>
  <cols>
    <col min="1" max="1" width="0.85546875" style="0" customWidth="1"/>
    <col min="2" max="2" width="18.00390625" style="30" customWidth="1"/>
    <col min="3" max="4" width="21.140625" style="30" customWidth="1"/>
    <col min="5" max="5" width="40.00390625" style="0" customWidth="1"/>
    <col min="6" max="6" width="18.140625" style="0" customWidth="1"/>
    <col min="7" max="7" width="14.57421875" style="0" customWidth="1"/>
    <col min="8" max="8" width="13.28125" style="0" customWidth="1"/>
    <col min="9" max="9" width="19.00390625" style="0" customWidth="1"/>
    <col min="11" max="11" width="19.28125" style="0" customWidth="1"/>
    <col min="12" max="12" width="9.57421875" style="0" bestFit="1" customWidth="1"/>
  </cols>
  <sheetData>
    <row r="1" spans="2:12" ht="21" thickBot="1">
      <c r="B1" s="37" t="s">
        <v>145</v>
      </c>
      <c r="C1" s="38"/>
      <c r="D1" s="38"/>
      <c r="E1" s="52" t="s">
        <v>146</v>
      </c>
      <c r="F1" s="52"/>
      <c r="G1" s="52"/>
      <c r="H1" s="52"/>
      <c r="I1" s="53"/>
      <c r="J1" s="1"/>
      <c r="K1" s="1"/>
      <c r="L1" s="1"/>
    </row>
    <row r="2" spans="2:13" ht="16.5" customHeight="1" thickBot="1">
      <c r="B2" s="2"/>
      <c r="C2" s="3"/>
      <c r="D2" s="3"/>
      <c r="E2" s="3"/>
      <c r="F2" s="3"/>
      <c r="G2" s="3"/>
      <c r="H2" s="4"/>
      <c r="I2" s="5"/>
      <c r="J2" s="6"/>
      <c r="K2" s="62" t="s">
        <v>141</v>
      </c>
      <c r="L2" s="63">
        <f>'[1]Úvod'!E13</f>
        <v>60</v>
      </c>
      <c r="M2" s="8"/>
    </row>
    <row r="3" spans="2:12" ht="21" thickBot="1">
      <c r="B3" s="39"/>
      <c r="C3" s="7"/>
      <c r="D3" s="57" t="s">
        <v>0</v>
      </c>
      <c r="E3" s="57"/>
      <c r="F3" s="8"/>
      <c r="G3" s="54" t="s">
        <v>1</v>
      </c>
      <c r="H3" s="54"/>
      <c r="I3" s="9"/>
      <c r="J3" s="10"/>
      <c r="K3" s="26"/>
      <c r="L3" s="27"/>
    </row>
    <row r="4" spans="2:12" ht="21" thickBot="1">
      <c r="B4" s="39"/>
      <c r="C4" s="7"/>
      <c r="D4" s="57"/>
      <c r="E4" s="57"/>
      <c r="F4" s="8"/>
      <c r="G4" s="55">
        <v>0</v>
      </c>
      <c r="H4" s="56"/>
      <c r="I4" s="11" t="s">
        <v>2</v>
      </c>
      <c r="J4" s="8"/>
      <c r="K4" s="28" t="s">
        <v>142</v>
      </c>
      <c r="L4" s="8"/>
    </row>
    <row r="5" spans="2:12" ht="15.75" thickBot="1">
      <c r="B5" s="40"/>
      <c r="C5" s="12"/>
      <c r="D5" s="12"/>
      <c r="E5" s="12"/>
      <c r="F5" s="12"/>
      <c r="G5" s="12"/>
      <c r="H5" s="12"/>
      <c r="I5" s="13"/>
      <c r="J5" s="12"/>
      <c r="K5" s="29" t="s">
        <v>143</v>
      </c>
      <c r="L5" s="8"/>
    </row>
    <row r="6" spans="2:12" ht="30.75" thickBot="1">
      <c r="B6" s="58" t="s">
        <v>3</v>
      </c>
      <c r="C6" s="59" t="s">
        <v>4</v>
      </c>
      <c r="D6" s="60" t="s">
        <v>5</v>
      </c>
      <c r="E6" s="60" t="s">
        <v>6</v>
      </c>
      <c r="F6" s="60" t="s">
        <v>7</v>
      </c>
      <c r="G6" s="60" t="s">
        <v>8</v>
      </c>
      <c r="H6" s="60" t="s">
        <v>9</v>
      </c>
      <c r="I6" s="61" t="s">
        <v>144</v>
      </c>
      <c r="J6" s="14"/>
      <c r="K6" s="14"/>
      <c r="L6" s="8"/>
    </row>
    <row r="7" spans="2:12" ht="15">
      <c r="B7" s="41">
        <v>65500045</v>
      </c>
      <c r="C7" s="42">
        <v>9002437077403</v>
      </c>
      <c r="D7" s="43" t="s">
        <v>10</v>
      </c>
      <c r="E7" s="15" t="s">
        <v>11</v>
      </c>
      <c r="F7" s="16">
        <v>60</v>
      </c>
      <c r="G7" s="31">
        <v>149.47368421052633</v>
      </c>
      <c r="H7" s="17">
        <f>$G$4</f>
        <v>0</v>
      </c>
      <c r="I7" s="34">
        <f aca="true" t="shared" si="0" ref="I7:I38">(((1-H7/100)*G7+(F7*$L$2)/1000))</f>
        <v>153.07368421052632</v>
      </c>
      <c r="J7" s="18"/>
      <c r="K7" s="18"/>
      <c r="L7" s="8"/>
    </row>
    <row r="8" spans="2:12" ht="15">
      <c r="B8" s="44">
        <v>65500046</v>
      </c>
      <c r="C8" s="45">
        <v>9002437077410</v>
      </c>
      <c r="D8" s="46" t="s">
        <v>12</v>
      </c>
      <c r="E8" s="19" t="s">
        <v>13</v>
      </c>
      <c r="F8" s="20">
        <v>100</v>
      </c>
      <c r="G8" s="32">
        <v>231.57894736842107</v>
      </c>
      <c r="H8" s="21">
        <f aca="true" t="shared" si="1" ref="H8:H71">$G$4</f>
        <v>0</v>
      </c>
      <c r="I8" s="35">
        <f t="shared" si="0"/>
        <v>237.57894736842107</v>
      </c>
      <c r="J8" s="18"/>
      <c r="K8" s="18"/>
      <c r="L8" s="8"/>
    </row>
    <row r="9" spans="2:12" ht="15">
      <c r="B9" s="44">
        <v>65500083</v>
      </c>
      <c r="C9" s="45">
        <v>9002437077458</v>
      </c>
      <c r="D9" s="46" t="s">
        <v>14</v>
      </c>
      <c r="E9" s="19" t="s">
        <v>15</v>
      </c>
      <c r="F9" s="20">
        <v>90</v>
      </c>
      <c r="G9" s="32">
        <v>171.57894736842107</v>
      </c>
      <c r="H9" s="21">
        <f t="shared" si="1"/>
        <v>0</v>
      </c>
      <c r="I9" s="35">
        <f t="shared" si="0"/>
        <v>176.97894736842107</v>
      </c>
      <c r="J9" s="18"/>
      <c r="K9" s="18"/>
      <c r="L9" s="8"/>
    </row>
    <row r="10" spans="2:12" ht="15">
      <c r="B10" s="44">
        <v>65500084</v>
      </c>
      <c r="C10" s="45">
        <v>9002437077465</v>
      </c>
      <c r="D10" s="46" t="s">
        <v>16</v>
      </c>
      <c r="E10" s="19" t="s">
        <v>17</v>
      </c>
      <c r="F10" s="20">
        <v>150</v>
      </c>
      <c r="G10" s="32">
        <v>261.0526315789474</v>
      </c>
      <c r="H10" s="21">
        <f t="shared" si="1"/>
        <v>0</v>
      </c>
      <c r="I10" s="35">
        <f t="shared" si="0"/>
        <v>270.0526315789474</v>
      </c>
      <c r="J10" s="18"/>
      <c r="K10" s="18"/>
      <c r="L10" s="8"/>
    </row>
    <row r="11" spans="2:12" ht="15">
      <c r="B11" s="44">
        <v>65500099</v>
      </c>
      <c r="C11" s="45">
        <v>9002437071944</v>
      </c>
      <c r="D11" s="46" t="s">
        <v>18</v>
      </c>
      <c r="E11" s="19" t="s">
        <v>19</v>
      </c>
      <c r="F11" s="20">
        <v>90</v>
      </c>
      <c r="G11" s="32">
        <v>130.435715735835</v>
      </c>
      <c r="H11" s="21">
        <f t="shared" si="1"/>
        <v>0</v>
      </c>
      <c r="I11" s="35">
        <f t="shared" si="0"/>
        <v>135.835715735835</v>
      </c>
      <c r="J11" s="18"/>
      <c r="K11" s="18"/>
      <c r="L11" s="8"/>
    </row>
    <row r="12" spans="2:12" ht="15">
      <c r="B12" s="44">
        <v>65500100</v>
      </c>
      <c r="C12" s="45">
        <v>9002437077557</v>
      </c>
      <c r="D12" s="46" t="s">
        <v>20</v>
      </c>
      <c r="E12" s="19" t="s">
        <v>21</v>
      </c>
      <c r="F12" s="20">
        <v>150</v>
      </c>
      <c r="G12" s="32">
        <v>193.11783240747337</v>
      </c>
      <c r="H12" s="21">
        <f t="shared" si="1"/>
        <v>0</v>
      </c>
      <c r="I12" s="35">
        <f t="shared" si="0"/>
        <v>202.11783240747337</v>
      </c>
      <c r="J12" s="18"/>
      <c r="K12" s="18"/>
      <c r="L12" s="8"/>
    </row>
    <row r="13" spans="2:12" ht="15">
      <c r="B13" s="47">
        <v>65500091</v>
      </c>
      <c r="C13" s="45" t="s">
        <v>22</v>
      </c>
      <c r="D13" s="46" t="s">
        <v>23</v>
      </c>
      <c r="E13" s="19" t="s">
        <v>24</v>
      </c>
      <c r="F13" s="20">
        <v>135</v>
      </c>
      <c r="G13" s="32">
        <v>211.57894736842107</v>
      </c>
      <c r="H13" s="21">
        <f t="shared" si="1"/>
        <v>0</v>
      </c>
      <c r="I13" s="35">
        <f t="shared" si="0"/>
        <v>219.67894736842106</v>
      </c>
      <c r="J13" s="18"/>
      <c r="K13" s="18"/>
      <c r="L13" s="8"/>
    </row>
    <row r="14" spans="2:12" ht="14.25" customHeight="1">
      <c r="B14" s="47">
        <v>65500092</v>
      </c>
      <c r="C14" s="45" t="s">
        <v>22</v>
      </c>
      <c r="D14" s="46" t="s">
        <v>25</v>
      </c>
      <c r="E14" s="19" t="s">
        <v>26</v>
      </c>
      <c r="F14" s="20">
        <v>224.99999999999997</v>
      </c>
      <c r="G14" s="32">
        <v>294.7368421052632</v>
      </c>
      <c r="H14" s="21">
        <f t="shared" si="1"/>
        <v>0</v>
      </c>
      <c r="I14" s="35">
        <f t="shared" si="0"/>
        <v>308.2368421052632</v>
      </c>
      <c r="J14" s="18"/>
      <c r="K14" s="18"/>
      <c r="L14" s="8"/>
    </row>
    <row r="15" spans="2:12" ht="15">
      <c r="B15" s="44">
        <v>65500014</v>
      </c>
      <c r="C15" s="45">
        <v>9002437072026</v>
      </c>
      <c r="D15" s="46" t="s">
        <v>27</v>
      </c>
      <c r="E15" s="19" t="s">
        <v>28</v>
      </c>
      <c r="F15" s="20">
        <v>40</v>
      </c>
      <c r="G15" s="32">
        <v>56.8421052631579</v>
      </c>
      <c r="H15" s="21">
        <f t="shared" si="1"/>
        <v>0</v>
      </c>
      <c r="I15" s="35">
        <f t="shared" si="0"/>
        <v>59.242105263157896</v>
      </c>
      <c r="J15" s="18"/>
      <c r="K15" s="18"/>
      <c r="L15" s="8"/>
    </row>
    <row r="16" spans="2:12" ht="15">
      <c r="B16" s="44">
        <v>65500003</v>
      </c>
      <c r="C16" s="45">
        <v>9002437072040</v>
      </c>
      <c r="D16" s="46" t="s">
        <v>29</v>
      </c>
      <c r="E16" s="19" t="s">
        <v>30</v>
      </c>
      <c r="F16" s="20">
        <v>60</v>
      </c>
      <c r="G16" s="32">
        <v>63.15789473684211</v>
      </c>
      <c r="H16" s="21">
        <f t="shared" si="1"/>
        <v>0</v>
      </c>
      <c r="I16" s="35">
        <f t="shared" si="0"/>
        <v>66.7578947368421</v>
      </c>
      <c r="J16" s="18"/>
      <c r="K16" s="18"/>
      <c r="L16" s="8"/>
    </row>
    <row r="17" spans="2:12" ht="15">
      <c r="B17" s="44">
        <v>65500004</v>
      </c>
      <c r="C17" s="45">
        <v>9002437072064</v>
      </c>
      <c r="D17" s="46" t="s">
        <v>31</v>
      </c>
      <c r="E17" s="19" t="s">
        <v>32</v>
      </c>
      <c r="F17" s="20">
        <v>100</v>
      </c>
      <c r="G17" s="32">
        <v>94.73684210526316</v>
      </c>
      <c r="H17" s="21">
        <f t="shared" si="1"/>
        <v>0</v>
      </c>
      <c r="I17" s="35">
        <f t="shared" si="0"/>
        <v>100.73684210526316</v>
      </c>
      <c r="J17" s="18"/>
      <c r="K17" s="18"/>
      <c r="L17" s="8"/>
    </row>
    <row r="18" spans="2:12" ht="15">
      <c r="B18" s="44">
        <v>65500026</v>
      </c>
      <c r="C18" s="45">
        <v>9002437072019</v>
      </c>
      <c r="D18" s="46" t="s">
        <v>33</v>
      </c>
      <c r="E18" s="19" t="s">
        <v>34</v>
      </c>
      <c r="F18" s="20">
        <v>200</v>
      </c>
      <c r="G18" s="32">
        <v>189.47368421052633</v>
      </c>
      <c r="H18" s="21">
        <f t="shared" si="1"/>
        <v>0</v>
      </c>
      <c r="I18" s="35">
        <f t="shared" si="0"/>
        <v>201.47368421052633</v>
      </c>
      <c r="J18" s="18"/>
      <c r="K18" s="18"/>
      <c r="L18" s="8"/>
    </row>
    <row r="19" spans="2:12" ht="15">
      <c r="B19" s="44">
        <v>65500039</v>
      </c>
      <c r="C19" s="45">
        <v>9002437076116</v>
      </c>
      <c r="D19" s="46" t="s">
        <v>35</v>
      </c>
      <c r="E19" s="19" t="s">
        <v>36</v>
      </c>
      <c r="F19" s="20">
        <v>60</v>
      </c>
      <c r="G19" s="32">
        <v>63.15789473684211</v>
      </c>
      <c r="H19" s="21">
        <f t="shared" si="1"/>
        <v>0</v>
      </c>
      <c r="I19" s="35">
        <f t="shared" si="0"/>
        <v>66.7578947368421</v>
      </c>
      <c r="J19" s="18"/>
      <c r="K19" s="18"/>
      <c r="L19" s="8"/>
    </row>
    <row r="20" spans="2:12" ht="15">
      <c r="B20" s="44">
        <v>65500002</v>
      </c>
      <c r="C20" s="45">
        <v>9002437076123</v>
      </c>
      <c r="D20" s="46" t="s">
        <v>37</v>
      </c>
      <c r="E20" s="19" t="s">
        <v>38</v>
      </c>
      <c r="F20" s="20">
        <v>90</v>
      </c>
      <c r="G20" s="32">
        <v>84.21052631578948</v>
      </c>
      <c r="H20" s="21">
        <f t="shared" si="1"/>
        <v>0</v>
      </c>
      <c r="I20" s="35">
        <f t="shared" si="0"/>
        <v>89.61052631578949</v>
      </c>
      <c r="J20" s="18"/>
      <c r="K20" s="18"/>
      <c r="L20" s="8"/>
    </row>
    <row r="21" spans="2:12" ht="15">
      <c r="B21" s="44">
        <v>65500030</v>
      </c>
      <c r="C21" s="45">
        <v>9002437076130</v>
      </c>
      <c r="D21" s="46" t="s">
        <v>39</v>
      </c>
      <c r="E21" s="19" t="s">
        <v>40</v>
      </c>
      <c r="F21" s="20">
        <v>150</v>
      </c>
      <c r="G21" s="32">
        <v>114.73684210526316</v>
      </c>
      <c r="H21" s="21">
        <f t="shared" si="1"/>
        <v>0</v>
      </c>
      <c r="I21" s="35">
        <f t="shared" si="0"/>
        <v>123.73684210526316</v>
      </c>
      <c r="J21" s="18"/>
      <c r="K21" s="18"/>
      <c r="L21" s="8"/>
    </row>
    <row r="22" spans="2:12" ht="15">
      <c r="B22" s="44">
        <v>65500036</v>
      </c>
      <c r="C22" s="45">
        <v>9002437076109</v>
      </c>
      <c r="D22" s="46" t="s">
        <v>41</v>
      </c>
      <c r="E22" s="19" t="s">
        <v>42</v>
      </c>
      <c r="F22" s="20">
        <v>300</v>
      </c>
      <c r="G22" s="32">
        <v>236.84210526315792</v>
      </c>
      <c r="H22" s="21">
        <f t="shared" si="1"/>
        <v>0</v>
      </c>
      <c r="I22" s="35">
        <f t="shared" si="0"/>
        <v>254.84210526315792</v>
      </c>
      <c r="J22" s="18"/>
      <c r="K22" s="18"/>
      <c r="L22" s="8"/>
    </row>
    <row r="23" spans="2:12" ht="15">
      <c r="B23" s="44">
        <v>65500022</v>
      </c>
      <c r="C23" s="45">
        <v>9002437076390</v>
      </c>
      <c r="D23" s="46" t="s">
        <v>43</v>
      </c>
      <c r="E23" s="19" t="s">
        <v>44</v>
      </c>
      <c r="F23" s="20">
        <v>60</v>
      </c>
      <c r="G23" s="32">
        <v>62.10526315789474</v>
      </c>
      <c r="H23" s="21">
        <f t="shared" si="1"/>
        <v>0</v>
      </c>
      <c r="I23" s="35">
        <f t="shared" si="0"/>
        <v>65.70526315789473</v>
      </c>
      <c r="J23" s="18"/>
      <c r="K23" s="18"/>
      <c r="L23" s="8"/>
    </row>
    <row r="24" spans="2:12" ht="15">
      <c r="B24" s="44">
        <v>65500023</v>
      </c>
      <c r="C24" s="45">
        <v>9002437076406</v>
      </c>
      <c r="D24" s="46" t="s">
        <v>45</v>
      </c>
      <c r="E24" s="19" t="s">
        <v>46</v>
      </c>
      <c r="F24" s="20">
        <v>90</v>
      </c>
      <c r="G24" s="32">
        <v>92.63157894736842</v>
      </c>
      <c r="H24" s="21">
        <f t="shared" si="1"/>
        <v>0</v>
      </c>
      <c r="I24" s="35">
        <f t="shared" si="0"/>
        <v>98.03157894736843</v>
      </c>
      <c r="J24" s="18"/>
      <c r="K24" s="18"/>
      <c r="L24" s="8"/>
    </row>
    <row r="25" spans="2:12" ht="15">
      <c r="B25" s="44">
        <v>65500012</v>
      </c>
      <c r="C25" s="45">
        <v>9002437076413</v>
      </c>
      <c r="D25" s="46" t="s">
        <v>47</v>
      </c>
      <c r="E25" s="19" t="s">
        <v>48</v>
      </c>
      <c r="F25" s="20">
        <v>150</v>
      </c>
      <c r="G25" s="32">
        <v>130.5263157894737</v>
      </c>
      <c r="H25" s="21">
        <f t="shared" si="1"/>
        <v>0</v>
      </c>
      <c r="I25" s="35">
        <f t="shared" si="0"/>
        <v>139.5263157894737</v>
      </c>
      <c r="J25" s="18"/>
      <c r="K25" s="18"/>
      <c r="L25" s="8"/>
    </row>
    <row r="26" spans="2:12" ht="15">
      <c r="B26" s="44">
        <v>65500058</v>
      </c>
      <c r="C26" s="45">
        <v>9002437076383</v>
      </c>
      <c r="D26" s="46" t="s">
        <v>49</v>
      </c>
      <c r="E26" s="19" t="s">
        <v>50</v>
      </c>
      <c r="F26" s="20">
        <v>300</v>
      </c>
      <c r="G26" s="32">
        <v>231.57894736842107</v>
      </c>
      <c r="H26" s="21">
        <f t="shared" si="1"/>
        <v>0</v>
      </c>
      <c r="I26" s="35">
        <f t="shared" si="0"/>
        <v>249.57894736842107</v>
      </c>
      <c r="J26" s="18"/>
      <c r="K26" s="18"/>
      <c r="L26" s="8"/>
    </row>
    <row r="27" spans="2:12" ht="15">
      <c r="B27" s="44">
        <v>65500044</v>
      </c>
      <c r="C27" s="45">
        <v>9002437076536</v>
      </c>
      <c r="D27" s="46" t="s">
        <v>51</v>
      </c>
      <c r="E27" s="19" t="s">
        <v>52</v>
      </c>
      <c r="F27" s="20">
        <v>90</v>
      </c>
      <c r="G27" s="32">
        <v>72.63157894736842</v>
      </c>
      <c r="H27" s="21">
        <f t="shared" si="1"/>
        <v>0</v>
      </c>
      <c r="I27" s="35">
        <f t="shared" si="0"/>
        <v>78.03157894736843</v>
      </c>
      <c r="J27" s="18"/>
      <c r="K27" s="18"/>
      <c r="L27" s="8"/>
    </row>
    <row r="28" spans="2:12" ht="15">
      <c r="B28" s="44">
        <v>65500008</v>
      </c>
      <c r="C28" s="45">
        <v>9002437076543</v>
      </c>
      <c r="D28" s="46" t="s">
        <v>53</v>
      </c>
      <c r="E28" s="19" t="s">
        <v>54</v>
      </c>
      <c r="F28" s="20">
        <v>135</v>
      </c>
      <c r="G28" s="32">
        <v>93.6842105263158</v>
      </c>
      <c r="H28" s="21">
        <f t="shared" si="1"/>
        <v>0</v>
      </c>
      <c r="I28" s="35">
        <f t="shared" si="0"/>
        <v>101.78421052631579</v>
      </c>
      <c r="J28" s="18"/>
      <c r="K28" s="18"/>
      <c r="L28" s="8"/>
    </row>
    <row r="29" spans="2:12" ht="15">
      <c r="B29" s="44">
        <v>65500009</v>
      </c>
      <c r="C29" s="45">
        <v>9002437076550</v>
      </c>
      <c r="D29" s="46" t="s">
        <v>55</v>
      </c>
      <c r="E29" s="19" t="s">
        <v>56</v>
      </c>
      <c r="F29" s="20">
        <v>224.99999999999997</v>
      </c>
      <c r="G29" s="32">
        <v>138.94736842105263</v>
      </c>
      <c r="H29" s="21">
        <f t="shared" si="1"/>
        <v>0</v>
      </c>
      <c r="I29" s="35">
        <f t="shared" si="0"/>
        <v>152.44736842105263</v>
      </c>
      <c r="J29" s="18"/>
      <c r="K29" s="18"/>
      <c r="L29" s="8"/>
    </row>
    <row r="30" spans="2:12" ht="15">
      <c r="B30" s="44">
        <v>65500015</v>
      </c>
      <c r="C30" s="45">
        <v>9002437076512</v>
      </c>
      <c r="D30" s="46" t="s">
        <v>57</v>
      </c>
      <c r="E30" s="19" t="s">
        <v>58</v>
      </c>
      <c r="F30" s="20">
        <v>449.99999999999994</v>
      </c>
      <c r="G30" s="32">
        <v>307.3684210526316</v>
      </c>
      <c r="H30" s="21">
        <f t="shared" si="1"/>
        <v>0</v>
      </c>
      <c r="I30" s="35">
        <f t="shared" si="0"/>
        <v>334.3684210526316</v>
      </c>
      <c r="J30" s="18"/>
      <c r="K30" s="18"/>
      <c r="L30" s="8"/>
    </row>
    <row r="31" spans="2:12" ht="15">
      <c r="B31" s="47">
        <v>65500034</v>
      </c>
      <c r="C31" s="45" t="s">
        <v>22</v>
      </c>
      <c r="D31" s="46" t="s">
        <v>59</v>
      </c>
      <c r="E31" s="19" t="s">
        <v>60</v>
      </c>
      <c r="F31" s="20">
        <v>222</v>
      </c>
      <c r="G31" s="32">
        <v>185.26315789473685</v>
      </c>
      <c r="H31" s="21">
        <f t="shared" si="1"/>
        <v>0</v>
      </c>
      <c r="I31" s="35">
        <f t="shared" si="0"/>
        <v>198.58315789473684</v>
      </c>
      <c r="J31" s="18"/>
      <c r="K31" s="18"/>
      <c r="L31" s="8"/>
    </row>
    <row r="32" spans="2:12" ht="15">
      <c r="B32" s="47">
        <v>65500111</v>
      </c>
      <c r="C32" s="45" t="s">
        <v>22</v>
      </c>
      <c r="D32" s="46" t="s">
        <v>61</v>
      </c>
      <c r="E32" s="19" t="s">
        <v>62</v>
      </c>
      <c r="F32" s="20">
        <v>740</v>
      </c>
      <c r="G32" s="32">
        <v>551.578947368421</v>
      </c>
      <c r="H32" s="21">
        <f t="shared" si="1"/>
        <v>0</v>
      </c>
      <c r="I32" s="35">
        <f t="shared" si="0"/>
        <v>595.978947368421</v>
      </c>
      <c r="J32" s="18"/>
      <c r="K32" s="18"/>
      <c r="L32" s="8"/>
    </row>
    <row r="33" spans="2:12" ht="15">
      <c r="B33" s="44">
        <v>65500005</v>
      </c>
      <c r="C33" s="45">
        <v>9002437076932</v>
      </c>
      <c r="D33" s="46" t="s">
        <v>63</v>
      </c>
      <c r="E33" s="19" t="s">
        <v>64</v>
      </c>
      <c r="F33" s="20">
        <v>60</v>
      </c>
      <c r="G33" s="32">
        <v>88.42105263157895</v>
      </c>
      <c r="H33" s="21">
        <f t="shared" si="1"/>
        <v>0</v>
      </c>
      <c r="I33" s="35">
        <f t="shared" si="0"/>
        <v>92.02105263157894</v>
      </c>
      <c r="J33" s="18"/>
      <c r="K33" s="18"/>
      <c r="L33" s="8"/>
    </row>
    <row r="34" spans="2:12" ht="15">
      <c r="B34" s="44">
        <v>65500006</v>
      </c>
      <c r="C34" s="45">
        <v>9002437076956</v>
      </c>
      <c r="D34" s="46" t="s">
        <v>65</v>
      </c>
      <c r="E34" s="19" t="s">
        <v>66</v>
      </c>
      <c r="F34" s="20">
        <v>100</v>
      </c>
      <c r="G34" s="32">
        <v>136.8421052631579</v>
      </c>
      <c r="H34" s="21">
        <f t="shared" si="1"/>
        <v>0</v>
      </c>
      <c r="I34" s="35">
        <f t="shared" si="0"/>
        <v>142.8421052631579</v>
      </c>
      <c r="J34" s="18"/>
      <c r="K34" s="18"/>
      <c r="L34" s="8"/>
    </row>
    <row r="35" spans="2:12" ht="15">
      <c r="B35" s="44">
        <v>65500016</v>
      </c>
      <c r="C35" s="45">
        <v>9002437076925</v>
      </c>
      <c r="D35" s="46" t="s">
        <v>67</v>
      </c>
      <c r="E35" s="19" t="s">
        <v>68</v>
      </c>
      <c r="F35" s="20">
        <v>200</v>
      </c>
      <c r="G35" s="32">
        <v>242.10526315789474</v>
      </c>
      <c r="H35" s="21">
        <f t="shared" si="1"/>
        <v>0</v>
      </c>
      <c r="I35" s="35">
        <f t="shared" si="0"/>
        <v>254.10526315789474</v>
      </c>
      <c r="J35" s="22"/>
      <c r="K35" s="22"/>
      <c r="L35" s="8"/>
    </row>
    <row r="36" spans="2:12" ht="15">
      <c r="B36" s="44">
        <v>65500018</v>
      </c>
      <c r="C36" s="45">
        <v>9002437077038</v>
      </c>
      <c r="D36" s="46" t="s">
        <v>69</v>
      </c>
      <c r="E36" s="19" t="s">
        <v>70</v>
      </c>
      <c r="F36" s="20">
        <v>90</v>
      </c>
      <c r="G36" s="32">
        <v>115.78947368421053</v>
      </c>
      <c r="H36" s="21">
        <f t="shared" si="1"/>
        <v>0</v>
      </c>
      <c r="I36" s="35">
        <f t="shared" si="0"/>
        <v>121.18947368421054</v>
      </c>
      <c r="J36" s="18"/>
      <c r="K36" s="18"/>
      <c r="L36" s="8"/>
    </row>
    <row r="37" spans="2:12" ht="15">
      <c r="B37" s="44">
        <v>65500027</v>
      </c>
      <c r="C37" s="45">
        <v>9002437077045</v>
      </c>
      <c r="D37" s="46" t="s">
        <v>71</v>
      </c>
      <c r="E37" s="19" t="s">
        <v>72</v>
      </c>
      <c r="F37" s="20">
        <v>120</v>
      </c>
      <c r="G37" s="32">
        <v>140</v>
      </c>
      <c r="H37" s="21">
        <f t="shared" si="1"/>
        <v>0</v>
      </c>
      <c r="I37" s="35">
        <f t="shared" si="0"/>
        <v>147.2</v>
      </c>
      <c r="J37" s="18"/>
      <c r="K37" s="18"/>
      <c r="L37" s="8"/>
    </row>
    <row r="38" spans="2:12" ht="15">
      <c r="B38" s="44">
        <v>65500007</v>
      </c>
      <c r="C38" s="45">
        <v>9002437077052</v>
      </c>
      <c r="D38" s="46" t="s">
        <v>73</v>
      </c>
      <c r="E38" s="19" t="s">
        <v>74</v>
      </c>
      <c r="F38" s="20">
        <v>150</v>
      </c>
      <c r="G38" s="32">
        <v>117.07066340049607</v>
      </c>
      <c r="H38" s="21">
        <f t="shared" si="1"/>
        <v>0</v>
      </c>
      <c r="I38" s="35">
        <f t="shared" si="0"/>
        <v>126.07066340049607</v>
      </c>
      <c r="J38" s="18"/>
      <c r="K38" s="18"/>
      <c r="L38" s="8"/>
    </row>
    <row r="39" spans="2:12" ht="15">
      <c r="B39" s="44">
        <v>65500167</v>
      </c>
      <c r="C39" s="45">
        <v>9002437077014</v>
      </c>
      <c r="D39" s="46" t="s">
        <v>75</v>
      </c>
      <c r="E39" s="19" t="s">
        <v>76</v>
      </c>
      <c r="F39" s="20">
        <v>300</v>
      </c>
      <c r="G39" s="32">
        <v>313.6842105263158</v>
      </c>
      <c r="H39" s="21">
        <f t="shared" si="1"/>
        <v>0</v>
      </c>
      <c r="I39" s="35">
        <f aca="true" t="shared" si="2" ref="I39:I70">(((1-H39/100)*G39+(F39*$L$2)/1000))</f>
        <v>331.6842105263158</v>
      </c>
      <c r="J39" s="22"/>
      <c r="K39" s="22"/>
      <c r="L39" s="8"/>
    </row>
    <row r="40" spans="2:12" ht="15">
      <c r="B40" s="44">
        <v>65500035</v>
      </c>
      <c r="C40" s="45">
        <v>9002437077243</v>
      </c>
      <c r="D40" s="46" t="s">
        <v>77</v>
      </c>
      <c r="E40" s="19" t="s">
        <v>78</v>
      </c>
      <c r="F40" s="20">
        <v>135</v>
      </c>
      <c r="G40" s="32">
        <v>113.6842105263158</v>
      </c>
      <c r="H40" s="21">
        <f t="shared" si="1"/>
        <v>0</v>
      </c>
      <c r="I40" s="35">
        <f t="shared" si="2"/>
        <v>121.78421052631579</v>
      </c>
      <c r="J40" s="18"/>
      <c r="K40" s="18"/>
      <c r="L40" s="8"/>
    </row>
    <row r="41" spans="2:12" ht="15">
      <c r="B41" s="44">
        <v>65500037</v>
      </c>
      <c r="C41" s="45">
        <v>9002437077250</v>
      </c>
      <c r="D41" s="46" t="s">
        <v>79</v>
      </c>
      <c r="E41" s="19" t="s">
        <v>80</v>
      </c>
      <c r="F41" s="20">
        <v>224.99999999999997</v>
      </c>
      <c r="G41" s="32">
        <v>177.89473684210526</v>
      </c>
      <c r="H41" s="21">
        <f t="shared" si="1"/>
        <v>0</v>
      </c>
      <c r="I41" s="35">
        <f t="shared" si="2"/>
        <v>191.39473684210526</v>
      </c>
      <c r="J41" s="18"/>
      <c r="K41" s="18"/>
      <c r="L41" s="8"/>
    </row>
    <row r="42" spans="2:12" ht="15">
      <c r="B42" s="44">
        <v>65500264</v>
      </c>
      <c r="C42" s="45">
        <v>9002437071999</v>
      </c>
      <c r="D42" s="46" t="s">
        <v>81</v>
      </c>
      <c r="E42" s="19" t="s">
        <v>82</v>
      </c>
      <c r="F42" s="20">
        <v>449.99999999999994</v>
      </c>
      <c r="G42" s="32">
        <v>284.2105263157895</v>
      </c>
      <c r="H42" s="21">
        <f t="shared" si="1"/>
        <v>0</v>
      </c>
      <c r="I42" s="35">
        <f t="shared" si="2"/>
        <v>311.2105263157895</v>
      </c>
      <c r="J42" s="22"/>
      <c r="K42" s="22"/>
      <c r="L42" s="8"/>
    </row>
    <row r="43" spans="2:12" ht="15">
      <c r="B43" s="44">
        <v>65500028</v>
      </c>
      <c r="C43" s="45">
        <v>9002437077175</v>
      </c>
      <c r="D43" s="46" t="s">
        <v>83</v>
      </c>
      <c r="E43" s="19" t="s">
        <v>84</v>
      </c>
      <c r="F43" s="20">
        <v>135</v>
      </c>
      <c r="G43" s="32">
        <v>121.05263157894737</v>
      </c>
      <c r="H43" s="21">
        <f t="shared" si="1"/>
        <v>0</v>
      </c>
      <c r="I43" s="35">
        <f t="shared" si="2"/>
        <v>129.15263157894736</v>
      </c>
      <c r="J43" s="18"/>
      <c r="K43" s="18"/>
      <c r="L43" s="8"/>
    </row>
    <row r="44" spans="2:12" ht="15">
      <c r="B44" s="44">
        <v>65500029</v>
      </c>
      <c r="C44" s="45">
        <v>9002437077182</v>
      </c>
      <c r="D44" s="46" t="s">
        <v>85</v>
      </c>
      <c r="E44" s="19" t="s">
        <v>86</v>
      </c>
      <c r="F44" s="20">
        <v>224.99999999999997</v>
      </c>
      <c r="G44" s="32">
        <v>176.8421052631579</v>
      </c>
      <c r="H44" s="21">
        <f t="shared" si="1"/>
        <v>0</v>
      </c>
      <c r="I44" s="35">
        <f t="shared" si="2"/>
        <v>190.3421052631579</v>
      </c>
      <c r="J44" s="18"/>
      <c r="K44" s="18"/>
      <c r="L44" s="8"/>
    </row>
    <row r="45" spans="2:12" ht="15">
      <c r="B45" s="44">
        <v>65500071</v>
      </c>
      <c r="C45" s="45">
        <v>9002437075966</v>
      </c>
      <c r="D45" s="46" t="s">
        <v>87</v>
      </c>
      <c r="E45" s="19" t="s">
        <v>88</v>
      </c>
      <c r="F45" s="20">
        <v>45</v>
      </c>
      <c r="G45" s="32">
        <v>42.10526315789474</v>
      </c>
      <c r="H45" s="21">
        <f t="shared" si="1"/>
        <v>0</v>
      </c>
      <c r="I45" s="35">
        <f t="shared" si="2"/>
        <v>44.80526315789474</v>
      </c>
      <c r="J45" s="22"/>
      <c r="K45" s="22"/>
      <c r="L45" s="8"/>
    </row>
    <row r="46" spans="2:12" ht="15">
      <c r="B46" s="44">
        <v>65500047</v>
      </c>
      <c r="C46" s="45">
        <v>9002437072590</v>
      </c>
      <c r="D46" s="46" t="s">
        <v>89</v>
      </c>
      <c r="E46" s="19" t="s">
        <v>90</v>
      </c>
      <c r="F46" s="20">
        <v>45</v>
      </c>
      <c r="G46" s="32">
        <v>42.10526315789474</v>
      </c>
      <c r="H46" s="21">
        <f t="shared" si="1"/>
        <v>0</v>
      </c>
      <c r="I46" s="35">
        <f t="shared" si="2"/>
        <v>44.80526315789474</v>
      </c>
      <c r="J46" s="18"/>
      <c r="K46" s="18"/>
      <c r="L46" s="8"/>
    </row>
    <row r="47" spans="2:12" ht="15">
      <c r="B47" s="44">
        <v>65500185</v>
      </c>
      <c r="C47" s="45">
        <v>9002437071968</v>
      </c>
      <c r="D47" s="46" t="s">
        <v>91</v>
      </c>
      <c r="E47" s="19" t="s">
        <v>92</v>
      </c>
      <c r="F47" s="20">
        <v>45</v>
      </c>
      <c r="G47" s="32">
        <v>50.526315789473685</v>
      </c>
      <c r="H47" s="21">
        <f t="shared" si="1"/>
        <v>0</v>
      </c>
      <c r="I47" s="35">
        <f t="shared" si="2"/>
        <v>53.22631578947369</v>
      </c>
      <c r="J47" s="22"/>
      <c r="K47" s="22"/>
      <c r="L47" s="8"/>
    </row>
    <row r="48" spans="2:12" ht="15">
      <c r="B48" s="44">
        <v>65500241</v>
      </c>
      <c r="C48" s="45">
        <v>9002437072880</v>
      </c>
      <c r="D48" s="46" t="s">
        <v>93</v>
      </c>
      <c r="E48" s="19" t="s">
        <v>94</v>
      </c>
      <c r="F48" s="20">
        <v>75</v>
      </c>
      <c r="G48" s="32">
        <v>70.52631578947368</v>
      </c>
      <c r="H48" s="21">
        <f t="shared" si="1"/>
        <v>0</v>
      </c>
      <c r="I48" s="35">
        <f t="shared" si="2"/>
        <v>75.02631578947368</v>
      </c>
      <c r="J48" s="22"/>
      <c r="K48" s="22"/>
      <c r="L48" s="8"/>
    </row>
    <row r="49" spans="2:12" ht="15">
      <c r="B49" s="44">
        <v>65500013</v>
      </c>
      <c r="C49" s="45">
        <v>9002437073078</v>
      </c>
      <c r="D49" s="46" t="s">
        <v>95</v>
      </c>
      <c r="E49" s="19" t="s">
        <v>96</v>
      </c>
      <c r="F49" s="20">
        <v>60</v>
      </c>
      <c r="G49" s="32">
        <v>46.31578947368421</v>
      </c>
      <c r="H49" s="21">
        <f t="shared" si="1"/>
        <v>0</v>
      </c>
      <c r="I49" s="35">
        <f t="shared" si="2"/>
        <v>49.915789473684214</v>
      </c>
      <c r="J49" s="18"/>
      <c r="K49" s="18"/>
      <c r="L49" s="8"/>
    </row>
    <row r="50" spans="2:12" ht="15">
      <c r="B50" s="44">
        <v>65500102</v>
      </c>
      <c r="C50" s="45">
        <v>9002437073085</v>
      </c>
      <c r="D50" s="46" t="s">
        <v>97</v>
      </c>
      <c r="E50" s="19" t="s">
        <v>98</v>
      </c>
      <c r="F50" s="20">
        <v>100</v>
      </c>
      <c r="G50" s="32">
        <v>69.47368421052632</v>
      </c>
      <c r="H50" s="21">
        <f t="shared" si="1"/>
        <v>0</v>
      </c>
      <c r="I50" s="35">
        <f t="shared" si="2"/>
        <v>75.47368421052632</v>
      </c>
      <c r="J50" s="22"/>
      <c r="K50" s="22"/>
      <c r="L50" s="8"/>
    </row>
    <row r="51" spans="2:12" ht="15">
      <c r="B51" s="44">
        <v>65500059</v>
      </c>
      <c r="C51" s="45">
        <v>9002437073443</v>
      </c>
      <c r="D51" s="46" t="s">
        <v>99</v>
      </c>
      <c r="E51" s="19" t="s">
        <v>100</v>
      </c>
      <c r="F51" s="20">
        <v>45</v>
      </c>
      <c r="G51" s="32">
        <v>49.473684210526315</v>
      </c>
      <c r="H51" s="21">
        <f t="shared" si="1"/>
        <v>0</v>
      </c>
      <c r="I51" s="35">
        <f t="shared" si="2"/>
        <v>52.17368421052632</v>
      </c>
      <c r="J51" s="18"/>
      <c r="K51" s="18"/>
      <c r="L51" s="8"/>
    </row>
    <row r="52" spans="2:12" ht="15">
      <c r="B52" s="44">
        <v>65500060</v>
      </c>
      <c r="C52" s="45">
        <v>9002437073474</v>
      </c>
      <c r="D52" s="46" t="s">
        <v>101</v>
      </c>
      <c r="E52" s="19" t="s">
        <v>102</v>
      </c>
      <c r="F52" s="20">
        <v>67.5</v>
      </c>
      <c r="G52" s="32">
        <v>58.94736842105264</v>
      </c>
      <c r="H52" s="21">
        <f t="shared" si="1"/>
        <v>0</v>
      </c>
      <c r="I52" s="35">
        <f t="shared" si="2"/>
        <v>62.997368421052634</v>
      </c>
      <c r="J52" s="18"/>
      <c r="K52" s="18"/>
      <c r="L52" s="8"/>
    </row>
    <row r="53" spans="2:12" ht="15">
      <c r="B53" s="44">
        <v>65500061</v>
      </c>
      <c r="C53" s="45">
        <v>9002437073504</v>
      </c>
      <c r="D53" s="46" t="s">
        <v>103</v>
      </c>
      <c r="E53" s="19" t="s">
        <v>104</v>
      </c>
      <c r="F53" s="20">
        <v>112.49999999999999</v>
      </c>
      <c r="G53" s="32">
        <v>83.15789473684211</v>
      </c>
      <c r="H53" s="21">
        <f t="shared" si="1"/>
        <v>0</v>
      </c>
      <c r="I53" s="35">
        <f t="shared" si="2"/>
        <v>89.90789473684211</v>
      </c>
      <c r="J53" s="18"/>
      <c r="K53" s="18"/>
      <c r="L53" s="8"/>
    </row>
    <row r="54" spans="2:12" ht="15">
      <c r="B54" s="44">
        <v>65500053</v>
      </c>
      <c r="C54" s="45">
        <v>9002437074211</v>
      </c>
      <c r="D54" s="46" t="s">
        <v>105</v>
      </c>
      <c r="E54" s="19" t="s">
        <v>106</v>
      </c>
      <c r="F54" s="20">
        <v>60</v>
      </c>
      <c r="G54" s="32">
        <v>52.631578947368425</v>
      </c>
      <c r="H54" s="21">
        <f t="shared" si="1"/>
        <v>0</v>
      </c>
      <c r="I54" s="35">
        <f t="shared" si="2"/>
        <v>56.231578947368426</v>
      </c>
      <c r="J54" s="18"/>
      <c r="K54" s="18"/>
      <c r="L54" s="8"/>
    </row>
    <row r="55" spans="2:12" ht="15">
      <c r="B55" s="44">
        <v>65500054</v>
      </c>
      <c r="C55" s="45">
        <v>9002437074228</v>
      </c>
      <c r="D55" s="46" t="s">
        <v>107</v>
      </c>
      <c r="E55" s="19" t="s">
        <v>108</v>
      </c>
      <c r="F55" s="20">
        <v>90</v>
      </c>
      <c r="G55" s="32">
        <v>63.15789473684211</v>
      </c>
      <c r="H55" s="21">
        <f t="shared" si="1"/>
        <v>0</v>
      </c>
      <c r="I55" s="35">
        <f t="shared" si="2"/>
        <v>68.55789473684212</v>
      </c>
      <c r="J55" s="18"/>
      <c r="K55" s="18"/>
      <c r="L55" s="8"/>
    </row>
    <row r="56" spans="2:12" ht="15">
      <c r="B56" s="44">
        <v>65500055</v>
      </c>
      <c r="C56" s="45">
        <v>9002437074235</v>
      </c>
      <c r="D56" s="46" t="s">
        <v>109</v>
      </c>
      <c r="E56" s="19" t="s">
        <v>110</v>
      </c>
      <c r="F56" s="20">
        <v>150</v>
      </c>
      <c r="G56" s="32">
        <v>89.47368421052632</v>
      </c>
      <c r="H56" s="21">
        <f t="shared" si="1"/>
        <v>0</v>
      </c>
      <c r="I56" s="35">
        <f t="shared" si="2"/>
        <v>98.47368421052632</v>
      </c>
      <c r="J56" s="18"/>
      <c r="K56" s="18"/>
      <c r="L56" s="8"/>
    </row>
    <row r="57" spans="2:12" ht="15">
      <c r="B57" s="44">
        <v>65500096</v>
      </c>
      <c r="C57" s="45">
        <v>9002437074259</v>
      </c>
      <c r="D57" s="46" t="s">
        <v>111</v>
      </c>
      <c r="E57" s="19" t="s">
        <v>112</v>
      </c>
      <c r="F57" s="20">
        <v>150</v>
      </c>
      <c r="G57" s="32">
        <v>197.89473684210526</v>
      </c>
      <c r="H57" s="21">
        <f t="shared" si="1"/>
        <v>0</v>
      </c>
      <c r="I57" s="35">
        <f t="shared" si="2"/>
        <v>206.89473684210526</v>
      </c>
      <c r="J57" s="18"/>
      <c r="K57" s="18"/>
      <c r="L57" s="8"/>
    </row>
    <row r="58" spans="2:12" ht="15">
      <c r="B58" s="44">
        <v>65500062</v>
      </c>
      <c r="C58" s="45">
        <v>9002437074471</v>
      </c>
      <c r="D58" s="46" t="s">
        <v>113</v>
      </c>
      <c r="E58" s="19" t="s">
        <v>114</v>
      </c>
      <c r="F58" s="20">
        <v>90</v>
      </c>
      <c r="G58" s="32">
        <v>69.47368421052632</v>
      </c>
      <c r="H58" s="21">
        <f t="shared" si="1"/>
        <v>0</v>
      </c>
      <c r="I58" s="35">
        <f t="shared" si="2"/>
        <v>74.87368421052632</v>
      </c>
      <c r="J58" s="18"/>
      <c r="K58" s="18"/>
      <c r="L58" s="8"/>
    </row>
    <row r="59" spans="2:12" ht="15">
      <c r="B59" s="44">
        <v>65500063</v>
      </c>
      <c r="C59" s="45">
        <v>9002437024575</v>
      </c>
      <c r="D59" s="46" t="s">
        <v>115</v>
      </c>
      <c r="E59" s="19" t="s">
        <v>116</v>
      </c>
      <c r="F59" s="20">
        <v>150</v>
      </c>
      <c r="G59" s="32">
        <v>89.47368421052632</v>
      </c>
      <c r="H59" s="21">
        <f t="shared" si="1"/>
        <v>0</v>
      </c>
      <c r="I59" s="35">
        <f t="shared" si="2"/>
        <v>98.47368421052632</v>
      </c>
      <c r="J59" s="18"/>
      <c r="K59" s="18"/>
      <c r="L59" s="8"/>
    </row>
    <row r="60" spans="2:12" ht="15">
      <c r="B60" s="44">
        <v>65500193</v>
      </c>
      <c r="C60" s="45">
        <v>9002437075010</v>
      </c>
      <c r="D60" s="46" t="s">
        <v>117</v>
      </c>
      <c r="E60" s="19" t="s">
        <v>118</v>
      </c>
      <c r="F60" s="20">
        <v>90</v>
      </c>
      <c r="G60" s="32">
        <v>56.8421052631579</v>
      </c>
      <c r="H60" s="21">
        <f t="shared" si="1"/>
        <v>0</v>
      </c>
      <c r="I60" s="35">
        <f t="shared" si="2"/>
        <v>62.242105263157896</v>
      </c>
      <c r="J60" s="22"/>
      <c r="K60" s="22"/>
      <c r="L60" s="8"/>
    </row>
    <row r="61" spans="2:12" ht="15">
      <c r="B61" s="44">
        <v>65500065</v>
      </c>
      <c r="C61" s="45">
        <v>9002437075034</v>
      </c>
      <c r="D61" s="46" t="s">
        <v>119</v>
      </c>
      <c r="E61" s="19" t="s">
        <v>120</v>
      </c>
      <c r="F61" s="20">
        <v>135</v>
      </c>
      <c r="G61" s="32">
        <v>75.78947368421053</v>
      </c>
      <c r="H61" s="21">
        <f t="shared" si="1"/>
        <v>0</v>
      </c>
      <c r="I61" s="35">
        <f t="shared" si="2"/>
        <v>83.88947368421053</v>
      </c>
      <c r="J61" s="18"/>
      <c r="K61" s="18"/>
      <c r="L61" s="8"/>
    </row>
    <row r="62" spans="2:12" ht="15">
      <c r="B62" s="44">
        <v>65500066</v>
      </c>
      <c r="C62" s="45">
        <v>9002437075041</v>
      </c>
      <c r="D62" s="46" t="s">
        <v>121</v>
      </c>
      <c r="E62" s="19" t="s">
        <v>122</v>
      </c>
      <c r="F62" s="20">
        <v>224.99999999999997</v>
      </c>
      <c r="G62" s="32">
        <v>98.94736842105263</v>
      </c>
      <c r="H62" s="21">
        <f t="shared" si="1"/>
        <v>0</v>
      </c>
      <c r="I62" s="35">
        <f t="shared" si="2"/>
        <v>112.44736842105263</v>
      </c>
      <c r="J62" s="18"/>
      <c r="K62" s="18"/>
      <c r="L62" s="8"/>
    </row>
    <row r="63" spans="2:12" ht="15">
      <c r="B63" s="44">
        <v>65500067</v>
      </c>
      <c r="C63" s="45">
        <v>9002437024810</v>
      </c>
      <c r="D63" s="46" t="s">
        <v>123</v>
      </c>
      <c r="E63" s="19" t="s">
        <v>124</v>
      </c>
      <c r="F63" s="20">
        <v>135</v>
      </c>
      <c r="G63" s="32">
        <v>75.78947368421053</v>
      </c>
      <c r="H63" s="21">
        <f t="shared" si="1"/>
        <v>0</v>
      </c>
      <c r="I63" s="35">
        <f t="shared" si="2"/>
        <v>83.88947368421053</v>
      </c>
      <c r="J63" s="22"/>
      <c r="K63" s="22"/>
      <c r="L63" s="8"/>
    </row>
    <row r="64" spans="2:12" ht="15">
      <c r="B64" s="44">
        <v>65500048</v>
      </c>
      <c r="C64" s="45">
        <v>9002437074693</v>
      </c>
      <c r="D64" s="46" t="s">
        <v>125</v>
      </c>
      <c r="E64" s="19" t="s">
        <v>126</v>
      </c>
      <c r="F64" s="20">
        <v>90</v>
      </c>
      <c r="G64" s="32">
        <v>63.15789473684211</v>
      </c>
      <c r="H64" s="21">
        <f t="shared" si="1"/>
        <v>0</v>
      </c>
      <c r="I64" s="35">
        <f t="shared" si="2"/>
        <v>68.55789473684212</v>
      </c>
      <c r="J64" s="18"/>
      <c r="K64" s="18"/>
      <c r="L64" s="8"/>
    </row>
    <row r="65" spans="2:12" ht="15">
      <c r="B65" s="44">
        <v>65500049</v>
      </c>
      <c r="C65" s="45">
        <v>9002437074716</v>
      </c>
      <c r="D65" s="46" t="s">
        <v>127</v>
      </c>
      <c r="E65" s="19" t="s">
        <v>128</v>
      </c>
      <c r="F65" s="20">
        <v>150</v>
      </c>
      <c r="G65" s="32">
        <v>92.63157894736842</v>
      </c>
      <c r="H65" s="21">
        <f t="shared" si="1"/>
        <v>0</v>
      </c>
      <c r="I65" s="35">
        <f t="shared" si="2"/>
        <v>101.63157894736842</v>
      </c>
      <c r="J65" s="18"/>
      <c r="K65" s="18"/>
      <c r="L65" s="8"/>
    </row>
    <row r="66" spans="2:12" ht="15">
      <c r="B66" s="44">
        <v>65500064</v>
      </c>
      <c r="C66" s="45">
        <v>9002437074877</v>
      </c>
      <c r="D66" s="46" t="s">
        <v>129</v>
      </c>
      <c r="E66" s="19" t="s">
        <v>130</v>
      </c>
      <c r="F66" s="20">
        <v>90</v>
      </c>
      <c r="G66" s="32">
        <v>63.15789473684211</v>
      </c>
      <c r="H66" s="21">
        <f t="shared" si="1"/>
        <v>0</v>
      </c>
      <c r="I66" s="35">
        <f t="shared" si="2"/>
        <v>68.55789473684212</v>
      </c>
      <c r="J66" s="18"/>
      <c r="K66" s="18"/>
      <c r="L66" s="8"/>
    </row>
    <row r="67" spans="2:12" ht="15">
      <c r="B67" s="44">
        <v>65500050</v>
      </c>
      <c r="C67" s="45">
        <v>9002437075454</v>
      </c>
      <c r="D67" s="46" t="s">
        <v>131</v>
      </c>
      <c r="E67" s="19" t="s">
        <v>132</v>
      </c>
      <c r="F67" s="20">
        <v>135</v>
      </c>
      <c r="G67" s="32">
        <v>77.89473684210526</v>
      </c>
      <c r="H67" s="21">
        <f t="shared" si="1"/>
        <v>0</v>
      </c>
      <c r="I67" s="35">
        <f t="shared" si="2"/>
        <v>85.99473684210525</v>
      </c>
      <c r="J67" s="18"/>
      <c r="K67" s="18"/>
      <c r="L67" s="8"/>
    </row>
    <row r="68" spans="2:12" ht="15">
      <c r="B68" s="44">
        <v>65500051</v>
      </c>
      <c r="C68" s="45">
        <v>9002437075461</v>
      </c>
      <c r="D68" s="46" t="s">
        <v>133</v>
      </c>
      <c r="E68" s="19" t="s">
        <v>134</v>
      </c>
      <c r="F68" s="20">
        <v>224.99999999999997</v>
      </c>
      <c r="G68" s="32">
        <v>115.78947368421053</v>
      </c>
      <c r="H68" s="21">
        <f t="shared" si="1"/>
        <v>0</v>
      </c>
      <c r="I68" s="35">
        <f t="shared" si="2"/>
        <v>129.28947368421052</v>
      </c>
      <c r="J68" s="18"/>
      <c r="K68" s="18"/>
      <c r="L68" s="8"/>
    </row>
    <row r="69" spans="2:12" ht="15">
      <c r="B69" s="44">
        <v>65500052</v>
      </c>
      <c r="C69" s="45">
        <v>9002437075430</v>
      </c>
      <c r="D69" s="46" t="s">
        <v>135</v>
      </c>
      <c r="E69" s="19" t="s">
        <v>136</v>
      </c>
      <c r="F69" s="20">
        <v>449.99999999999994</v>
      </c>
      <c r="G69" s="32">
        <v>210.5263157894737</v>
      </c>
      <c r="H69" s="21">
        <f t="shared" si="1"/>
        <v>0</v>
      </c>
      <c r="I69" s="35">
        <f t="shared" si="2"/>
        <v>237.5263157894737</v>
      </c>
      <c r="J69" s="18"/>
      <c r="K69" s="18"/>
      <c r="L69" s="8"/>
    </row>
    <row r="70" spans="2:12" ht="15">
      <c r="B70" s="44">
        <v>65500069</v>
      </c>
      <c r="C70" s="45">
        <v>9002437024674</v>
      </c>
      <c r="D70" s="46" t="s">
        <v>137</v>
      </c>
      <c r="E70" s="19" t="s">
        <v>138</v>
      </c>
      <c r="F70" s="20">
        <v>135</v>
      </c>
      <c r="G70" s="32">
        <v>77.89473684210526</v>
      </c>
      <c r="H70" s="21">
        <f t="shared" si="1"/>
        <v>0</v>
      </c>
      <c r="I70" s="35">
        <f t="shared" si="2"/>
        <v>85.99473684210525</v>
      </c>
      <c r="J70" s="18"/>
      <c r="K70" s="18"/>
      <c r="L70" s="8"/>
    </row>
    <row r="71" spans="2:12" ht="15.75" thickBot="1">
      <c r="B71" s="48">
        <v>65500070</v>
      </c>
      <c r="C71" s="49">
        <v>9002437075560</v>
      </c>
      <c r="D71" s="50" t="s">
        <v>139</v>
      </c>
      <c r="E71" s="23" t="s">
        <v>140</v>
      </c>
      <c r="F71" s="24">
        <v>225</v>
      </c>
      <c r="G71" s="33">
        <v>115.78947368421053</v>
      </c>
      <c r="H71" s="25">
        <f t="shared" si="1"/>
        <v>0</v>
      </c>
      <c r="I71" s="36">
        <f>(((1-H71/100)*G71+(F71*$L$2)/1000))</f>
        <v>129.28947368421052</v>
      </c>
      <c r="J71" s="18"/>
      <c r="K71" s="18"/>
      <c r="L71" s="8"/>
    </row>
    <row r="72" spans="2:11" ht="15">
      <c r="B72" s="51"/>
      <c r="C72" s="51"/>
      <c r="D72"/>
      <c r="J72" s="8"/>
      <c r="K72" s="8"/>
    </row>
    <row r="73" ht="15">
      <c r="D73" s="8"/>
    </row>
    <row r="74" ht="15">
      <c r="D74" s="27"/>
    </row>
    <row r="75" ht="15">
      <c r="D75" s="8"/>
    </row>
    <row r="76" ht="15">
      <c r="D76" s="8"/>
    </row>
    <row r="77" spans="2:4" ht="15">
      <c r="B77" s="51"/>
      <c r="C77" s="51"/>
      <c r="D77"/>
    </row>
  </sheetData>
  <sheetProtection/>
  <mergeCells count="4">
    <mergeCell ref="E1:I1"/>
    <mergeCell ref="D3:E4"/>
    <mergeCell ref="G3:H3"/>
    <mergeCell ref="G4:H4"/>
  </mergeCells>
  <hyperlinks>
    <hyperlink ref="K5" r:id="rId1" display="http://www.prakab.cz/cz/sluby/doplatky-kov/metallkurse.html"/>
  </hyperlinks>
  <printOptions/>
  <pageMargins left="0.7" right="0.7" top="0.787401575" bottom="0.7874015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Křupala</dc:creator>
  <cp:keywords/>
  <dc:description/>
  <cp:lastModifiedBy>Franta</cp:lastModifiedBy>
  <dcterms:created xsi:type="dcterms:W3CDTF">2016-07-29T06:01:50Z</dcterms:created>
  <dcterms:modified xsi:type="dcterms:W3CDTF">2017-01-05T15:19:02Z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